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ne\Desktop\AtAGlance\"/>
    </mc:Choice>
  </mc:AlternateContent>
  <xr:revisionPtr revIDLastSave="0" documentId="8_{8D493FE7-2B03-440F-BFB6-6BC9E4B27042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Loan Officer Worksheet" sheetId="13" r:id="rId1"/>
    <sheet name="Lookup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3" l="1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D10" i="13"/>
  <c r="D11" i="13" s="1"/>
  <c r="O9" i="13"/>
  <c r="M35" i="13" l="1"/>
  <c r="N35" i="13" s="1"/>
  <c r="M40" i="13"/>
  <c r="M39" i="13" s="1"/>
  <c r="D12" i="13"/>
  <c r="M36" i="13"/>
  <c r="N36" i="13" s="1"/>
  <c r="C10" i="13"/>
  <c r="C11" i="13" s="1"/>
  <c r="D13" i="13" l="1"/>
  <c r="C12" i="13"/>
  <c r="D14" i="13" l="1"/>
  <c r="C13" i="13"/>
  <c r="C14" i="13" l="1"/>
  <c r="D15" i="13"/>
  <c r="D16" i="13" l="1"/>
  <c r="C15" i="13"/>
  <c r="C16" i="13" l="1"/>
  <c r="D17" i="13"/>
  <c r="C17" i="13" l="1"/>
  <c r="D18" i="13"/>
  <c r="D19" i="13" l="1"/>
  <c r="C18" i="13"/>
  <c r="D20" i="13" l="1"/>
  <c r="C19" i="13"/>
  <c r="D21" i="13" l="1"/>
  <c r="C20" i="13"/>
  <c r="D22" i="13" l="1"/>
  <c r="C21" i="13"/>
  <c r="C22" i="13" l="1"/>
  <c r="D23" i="13"/>
  <c r="D24" i="13" l="1"/>
  <c r="C23" i="13"/>
  <c r="C24" i="13" l="1"/>
  <c r="D25" i="13"/>
  <c r="D26" i="13" l="1"/>
  <c r="C25" i="13"/>
  <c r="D27" i="13" l="1"/>
  <c r="C26" i="13"/>
  <c r="D28" i="13" l="1"/>
  <c r="C27" i="13"/>
  <c r="D29" i="13" l="1"/>
  <c r="C28" i="13"/>
  <c r="C29" i="13" l="1"/>
  <c r="D30" i="13"/>
  <c r="C30" i="13" l="1"/>
  <c r="D31" i="13"/>
  <c r="D32" i="13" l="1"/>
  <c r="C31" i="13"/>
  <c r="C32" i="13" l="1"/>
</calcChain>
</file>

<file path=xl/sharedStrings.xml><?xml version="1.0" encoding="utf-8"?>
<sst xmlns="http://schemas.openxmlformats.org/spreadsheetml/2006/main" count="50" uniqueCount="48">
  <si>
    <t>MONTH</t>
  </si>
  <si>
    <t>#</t>
  </si>
  <si>
    <t>April</t>
  </si>
  <si>
    <t>March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</si>
  <si>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</si>
  <si>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</si>
  <si>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</si>
  <si>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</si>
  <si>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</si>
  <si>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</si>
  <si>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</si>
  <si>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</si>
  <si>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YEAR</t>
  </si>
  <si>
    <t>AMOUNT</t>
  </si>
  <si>
    <t>AVERAGE</t>
  </si>
  <si>
    <t>January</t>
  </si>
  <si>
    <t>Borrower:</t>
  </si>
  <si>
    <t>Broker/Company:</t>
  </si>
  <si>
    <t>Loan Officer:</t>
  </si>
  <si>
    <t>February</t>
  </si>
  <si>
    <t>YEAR OVER YEAR COMPARISON</t>
  </si>
  <si>
    <t>PERSONAL QUALIFYING INCOME</t>
  </si>
  <si>
    <t>Financial Institution:</t>
  </si>
  <si>
    <t>Account Number:</t>
  </si>
  <si>
    <t>Underwriter (Internal Only):</t>
  </si>
  <si>
    <t>12 Months</t>
  </si>
  <si>
    <t>24 Months</t>
  </si>
  <si>
    <t>MONTHLY GROSS DEPOSITS</t>
  </si>
  <si>
    <t>Number of Months Under Review:</t>
  </si>
  <si>
    <t>MONTHLY NET DEPOSITS</t>
  </si>
  <si>
    <t>Borrower Details:</t>
  </si>
  <si>
    <t>Total Income over most recent 12 months:</t>
  </si>
  <si>
    <t>Total Income over last 24 months:</t>
  </si>
  <si>
    <t>Results</t>
  </si>
  <si>
    <t>Year</t>
  </si>
  <si>
    <t>Month</t>
  </si>
  <si>
    <t>Review Period</t>
  </si>
  <si>
    <t>Notes</t>
  </si>
  <si>
    <t>Please exclude any transfers from Personal/Savings Accounts, W2 Deposits, Large undocumented deposits.</t>
  </si>
  <si>
    <t>DEPOSITS TO BE EXCLUDED</t>
  </si>
  <si>
    <t>Please refer to the User Guide tab for any questions.</t>
  </si>
  <si>
    <t># NSFs</t>
  </si>
  <si>
    <t>OPENING BALANCE</t>
  </si>
  <si>
    <t>ENDING BALANCE</t>
  </si>
  <si>
    <t>Comments</t>
  </si>
  <si>
    <t>Please contact us for any questions regarding exceptions.</t>
  </si>
  <si>
    <t>PERSONAL BANK STATEMENT WORKSHEET</t>
  </si>
  <si>
    <t>See Matrices for acceptable grade, FICO, LTV, and DTI combinations.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</si>
</sst>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w Cen MT"/>
      <family val="2"/>
    </font>
    <font>
      <sz val="11"/>
      <name val="Tw Cen MT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b/>
      <sz val="11"/>
      <color rgb="FFFFFFFF"/>
      <name val="Tw Cen MT"/>
      <family val="2"/>
    </font>
    <font>
      <b/>
      <sz val="16"/>
      <name val="Tw Cen MT"/>
      <family val="2"/>
    </font>
    <font>
      <b/>
      <sz val="11"/>
      <color theme="0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44" fontId="3" fillId="0" borderId="0" xfId="1" applyFont="1" applyFill="1" applyBorder="1" applyProtection="1">
      <protection locked="0"/>
    </xf>
    <xf numFmtId="0" fontId="4" fillId="0" borderId="0" xfId="0" applyFont="1"/>
    <xf numFmtId="43" fontId="3" fillId="0" borderId="20" xfId="3" applyFont="1" applyFill="1" applyBorder="1" applyProtection="1">
      <protection locked="0"/>
    </xf>
    <xf numFmtId="43" fontId="3" fillId="0" borderId="24" xfId="3" applyFont="1" applyFill="1" applyBorder="1" applyProtection="1">
      <protection locked="0"/>
    </xf>
    <xf numFmtId="43" fontId="3" fillId="0" borderId="18" xfId="3" applyFont="1" applyFill="1" applyBorder="1" applyProtection="1">
      <protection locked="0"/>
    </xf>
    <xf numFmtId="43" fontId="3" fillId="0" borderId="0" xfId="3" applyFont="1" applyFill="1" applyBorder="1" applyProtection="1">
      <protection locked="0"/>
    </xf>
    <xf numFmtId="43" fontId="3" fillId="0" borderId="0" xfId="3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4" fontId="2" fillId="0" borderId="0" xfId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8" fontId="2" fillId="0" borderId="0" xfId="1" applyNumberFormat="1" applyFont="1" applyFill="1" applyBorder="1" applyAlignment="1" applyProtection="1">
      <protection locked="0"/>
    </xf>
    <xf numFmtId="10" fontId="2" fillId="0" borderId="0" xfId="2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Fill="1" applyBorder="1" applyAlignment="1" applyProtection="1">
      <protection locked="0"/>
    </xf>
    <xf numFmtId="44" fontId="2" fillId="0" borderId="7" xfId="1" applyFont="1" applyFill="1" applyBorder="1" applyAlignment="1" applyProtection="1">
      <alignment horizontal="center"/>
    </xf>
    <xf numFmtId="44" fontId="2" fillId="0" borderId="8" xfId="1" applyFont="1" applyFill="1" applyBorder="1" applyAlignment="1" applyProtection="1">
      <alignment horizontal="center"/>
    </xf>
    <xf numFmtId="44" fontId="2" fillId="0" borderId="9" xfId="1" applyFont="1" applyFill="1" applyBorder="1" applyAlignment="1" applyProtection="1">
      <alignment horizontal="center"/>
    </xf>
    <xf numFmtId="44" fontId="3" fillId="0" borderId="1" xfId="1" applyFont="1" applyFill="1" applyBorder="1" applyAlignment="1" applyProtection="1">
      <alignment horizontal="center"/>
    </xf>
    <xf numFmtId="44" fontId="3" fillId="0" borderId="20" xfId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5" fillId="3" borderId="21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64" fontId="5" fillId="0" borderId="2" xfId="1" applyNumberFormat="1" applyFont="1" applyFill="1" applyBorder="1" applyAlignment="1" applyProtection="1">
      <alignment horizontal="left"/>
      <protection locked="0"/>
    </xf>
    <xf numFmtId="164" fontId="3" fillId="0" borderId="2" xfId="1" applyNumberFormat="1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Alignment="1" applyProtection="1">
      <alignment horizontal="left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5" fillId="0" borderId="21" xfId="1" applyNumberFormat="1" applyFont="1" applyFill="1" applyBorder="1" applyAlignment="1" applyProtection="1">
      <alignment horizontal="left"/>
      <protection locked="0"/>
    </xf>
    <xf numFmtId="164" fontId="3" fillId="0" borderId="21" xfId="1" applyNumberFormat="1" applyFont="1" applyFill="1" applyBorder="1" applyAlignment="1" applyProtection="1">
      <alignment horizontal="center"/>
      <protection locked="0"/>
    </xf>
    <xf numFmtId="164" fontId="3" fillId="0" borderId="2" xfId="1" applyNumberFormat="1" applyFont="1" applyFill="1" applyBorder="1" applyProtection="1">
      <protection locked="0"/>
    </xf>
    <xf numFmtId="164" fontId="3" fillId="0" borderId="1" xfId="1" applyNumberFormat="1" applyFont="1" applyFill="1" applyBorder="1" applyProtection="1">
      <protection locked="0"/>
    </xf>
    <xf numFmtId="164" fontId="3" fillId="0" borderId="21" xfId="1" applyNumberFormat="1" applyFont="1" applyFill="1" applyBorder="1" applyProtection="1"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44" fontId="3" fillId="0" borderId="21" xfId="1" applyFont="1" applyFill="1" applyBorder="1" applyAlignment="1" applyProtection="1">
      <alignment horizontal="center"/>
    </xf>
    <xf numFmtId="44" fontId="3" fillId="0" borderId="24" xfId="1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left" wrapText="1"/>
      <protection locked="0"/>
    </xf>
    <xf numFmtId="0" fontId="3" fillId="0" borderId="21" xfId="0" applyFont="1" applyFill="1" applyBorder="1" applyAlignment="1" applyProtection="1">
      <alignment horizontal="left" wrapText="1"/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protection locked="0"/>
    </xf>
    <xf numFmtId="0" fontId="2" fillId="4" borderId="23" xfId="0" applyFont="1" applyFill="1" applyBorder="1" applyAlignment="1" applyProtection="1">
      <alignment horizontal="left"/>
      <protection locked="0"/>
    </xf>
    <xf numFmtId="0" fontId="2" fillId="4" borderId="21" xfId="0" applyFont="1" applyFill="1" applyBorder="1" applyAlignment="1" applyProtection="1">
      <alignment horizontal="left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10" fontId="8" fillId="2" borderId="16" xfId="2" applyNumberFormat="1" applyFont="1" applyFill="1" applyBorder="1" applyAlignment="1" applyProtection="1">
      <alignment horizontal="center"/>
    </xf>
    <xf numFmtId="10" fontId="8" fillId="2" borderId="17" xfId="2" applyNumberFormat="1" applyFont="1" applyFill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6" fillId="2" borderId="41" xfId="0" applyFont="1" applyFill="1" applyBorder="1" applyAlignment="1" applyProtection="1">
      <alignment horizontal="center" vertical="center" wrapText="1"/>
      <protection locked="0"/>
    </xf>
    <xf numFmtId="0" fontId="6" fillId="2" borderId="42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left" vertical="top" wrapText="1"/>
      <protection locked="0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8" fontId="8" fillId="2" borderId="13" xfId="1" applyNumberFormat="1" applyFont="1" applyFill="1" applyBorder="1" applyAlignment="1" applyProtection="1">
      <alignment horizontal="center"/>
    </xf>
    <xf numFmtId="8" fontId="8" fillId="2" borderId="22" xfId="1" applyNumberFormat="1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638175</xdr:colOff>
      <xdr:row>27</xdr:row>
      <xdr:rowOff>66675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BB7B381-0177-43B0-8AA6-54C8B35B4446}"/>
            </a:ext>
          </a:extLst>
        </xdr:cNvPr>
        <xdr:cNvSpPr txBox="1"/>
      </xdr:nvSpPr>
      <xdr:spPr>
        <a:xfrm>
          <a:off x="8877300" y="498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3</xdr:col>
      <xdr:colOff>0</xdr:colOff>
      <xdr:row>1</xdr:row>
      <xdr:rowOff>0</xdr:rowOff>
    </xdr:from>
    <xdr:to>
      <xdr:col>5</xdr:col>
      <xdr:colOff>708026</xdr:colOff>
      <xdr:row>4</xdr:row>
      <xdr:rowOff>47624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736094-E338-4181-96C7-E31A80F573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" y="182563"/>
          <a:ext cx="3406776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eme1">
  <a:themeElements>
    <a:clrScheme name="Invictus">
      <a:dk1>
        <a:sysClr val="windowText" lastClr="000000"/>
      </a:dk1>
      <a:lt1>
        <a:sysClr val="window" lastClr="FFFFFF"/>
      </a:lt1>
      <a:dk2>
        <a:srgbClr val="F0F0F0"/>
      </a:dk2>
      <a:lt2>
        <a:srgbClr val="E7E7E7"/>
      </a:lt2>
      <a:accent1>
        <a:srgbClr val="8A3005"/>
      </a:accent1>
      <a:accent2>
        <a:srgbClr val="818286"/>
      </a:accent2>
      <a:accent3>
        <a:srgbClr val="3A3A3C"/>
      </a:accent3>
      <a:accent4>
        <a:srgbClr val="682504"/>
      </a:accent4>
      <a:accent5>
        <a:srgbClr val="C54607"/>
      </a:accent5>
      <a:accent6>
        <a:srgbClr val="B3B3B5"/>
      </a:accent6>
      <a:hlink>
        <a:srgbClr val="8A3005"/>
      </a:hlink>
      <a:folHlink>
        <a:srgbClr val="81828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76"/>
  <sheetViews>
    <sheetView showGridLines="0" tabSelected="1" zoomScale="80" zoomScaleNormal="80" workbookViewId="0">
      <pane ySplit="8" topLeftCell="A9" activePane="bottomLeft" state="frozen"/>
      <selection activeCell="J5" sqref="J5"/>
      <selection pane="bottomLeft" activeCell="C9" sqref="C9"/>
    </sheetView>
  </sheetViews>
  <sheetFormatPr defaultRowHeight="14.25" x14ac:dyDescent="0.2"/>
  <cols>
    <col min="1" max="1" width="3" style="46" customWidth="1"/>
    <col min="2" max="2" width="3" style="1" customWidth="1"/>
    <col min="3" max="3" width="6.85546875" style="1" customWidth="1"/>
    <col min="4" max="4" width="21.42578125" style="16" customWidth="1"/>
    <col min="5" max="5" width="19" style="16" bestFit="1" customWidth="1"/>
    <col min="6" max="6" width="17.7109375" style="16" bestFit="1" customWidth="1"/>
    <col min="7" max="7" width="27.7109375" style="16" customWidth="1"/>
    <col min="8" max="9" width="12.42578125" style="46" customWidth="1"/>
    <col min="10" max="10" width="13" style="46" customWidth="1"/>
    <col min="11" max="14" width="13.140625" style="46" customWidth="1"/>
    <col min="15" max="15" width="24.42578125" style="46" customWidth="1"/>
    <col min="16" max="18" width="14.140625" style="46" customWidth="1"/>
    <col min="19" max="19" width="3" style="46" customWidth="1"/>
    <col min="20" max="20" width="24" style="1" bestFit="1" customWidth="1"/>
    <col min="21" max="16384" width="9.140625" style="46"/>
  </cols>
  <sheetData>
    <row r="1" spans="1:20" x14ac:dyDescent="0.2">
      <c r="A1" s="10"/>
      <c r="B1" s="11"/>
      <c r="C1" s="11"/>
      <c r="D1" s="12"/>
      <c r="E1" s="12"/>
      <c r="F1" s="12"/>
      <c r="G1" s="12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/>
    </row>
    <row r="2" spans="1:20" x14ac:dyDescent="0.2">
      <c r="A2" s="10"/>
      <c r="B2" s="11"/>
      <c r="C2" s="11"/>
      <c r="D2" s="12"/>
      <c r="E2" s="12"/>
      <c r="F2" s="12"/>
      <c r="G2" s="1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1:20" ht="15" customHeight="1" x14ac:dyDescent="0.3">
      <c r="A3" s="106" t="s">
        <v>46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x14ac:dyDescent="0.2">
      <c r="A4" s="10"/>
      <c r="B4" s="11"/>
      <c r="C4" s="11"/>
      <c r="D4" s="12"/>
      <c r="E4" s="12"/>
      <c r="F4" s="12"/>
      <c r="G4" s="1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</row>
    <row r="5" spans="1:20" x14ac:dyDescent="0.2">
      <c r="A5" s="10"/>
      <c r="B5" s="13"/>
      <c r="C5" s="11"/>
      <c r="D5" s="11"/>
      <c r="E5" s="11"/>
      <c r="F5" s="11"/>
      <c r="G5" s="11"/>
      <c r="H5" s="13"/>
      <c r="I5" s="11"/>
      <c r="J5" s="13"/>
      <c r="K5" s="13"/>
      <c r="L5" s="13"/>
      <c r="M5" s="13"/>
      <c r="N5" s="13"/>
      <c r="O5" s="13"/>
      <c r="P5" s="13"/>
      <c r="Q5" s="13"/>
      <c r="R5" s="13"/>
      <c r="S5" s="10"/>
      <c r="T5" s="11"/>
    </row>
    <row r="6" spans="1:20" x14ac:dyDescent="0.2">
      <c r="A6" s="10"/>
      <c r="B6" s="10"/>
      <c r="C6" s="10"/>
      <c r="D6" s="10"/>
      <c r="E6" s="10"/>
      <c r="F6" s="10"/>
      <c r="G6" s="11"/>
      <c r="H6" s="10"/>
      <c r="I6" s="14"/>
      <c r="J6" s="14"/>
      <c r="K6" s="14"/>
      <c r="L6" s="15"/>
      <c r="M6" s="15"/>
      <c r="N6" s="15"/>
      <c r="O6" s="15"/>
      <c r="P6" s="15"/>
      <c r="Q6" s="15"/>
      <c r="R6" s="15"/>
      <c r="S6" s="11"/>
      <c r="T6" s="11"/>
    </row>
    <row r="7" spans="1:20" ht="15" thickBot="1" x14ac:dyDescent="0.25">
      <c r="B7" s="107" t="s">
        <v>28</v>
      </c>
      <c r="C7" s="107"/>
      <c r="D7" s="107"/>
      <c r="E7" s="1" t="s">
        <v>26</v>
      </c>
      <c r="F7" s="44"/>
      <c r="H7" s="2"/>
      <c r="I7" s="1"/>
      <c r="J7" s="1"/>
      <c r="K7" s="1"/>
      <c r="L7" s="1"/>
      <c r="M7" s="44"/>
      <c r="N7" s="1"/>
      <c r="O7" s="1"/>
      <c r="P7" s="1"/>
      <c r="Q7" s="1"/>
      <c r="R7" s="1"/>
      <c r="S7" s="1"/>
    </row>
    <row r="8" spans="1:20" ht="15" customHeight="1" thickBot="1" x14ac:dyDescent="0.25">
      <c r="B8" s="18" t="s">
        <v>1</v>
      </c>
      <c r="C8" s="47" t="s">
        <v>12</v>
      </c>
      <c r="D8" s="47" t="s">
        <v>0</v>
      </c>
      <c r="E8" s="48" t="s">
        <v>42</v>
      </c>
      <c r="F8" s="48" t="s">
        <v>43</v>
      </c>
      <c r="G8" s="47" t="s">
        <v>27</v>
      </c>
      <c r="H8" s="108" t="s">
        <v>39</v>
      </c>
      <c r="I8" s="109"/>
      <c r="J8" s="109"/>
      <c r="K8" s="109"/>
      <c r="L8" s="110"/>
      <c r="M8" s="19" t="s">
        <v>41</v>
      </c>
      <c r="N8" s="1"/>
      <c r="O8" s="20" t="s">
        <v>29</v>
      </c>
      <c r="T8" s="46"/>
    </row>
    <row r="9" spans="1:20" x14ac:dyDescent="0.2">
      <c r="B9" s="21">
        <v>1</v>
      </c>
      <c r="C9" s="22">
        <v>2019</v>
      </c>
      <c r="D9" s="23" t="s">
        <v>7</v>
      </c>
      <c r="E9" s="53"/>
      <c r="F9" s="53"/>
      <c r="G9" s="54"/>
      <c r="H9" s="59"/>
      <c r="I9" s="59"/>
      <c r="J9" s="59"/>
      <c r="K9" s="59"/>
      <c r="L9" s="59"/>
      <c r="M9" s="7"/>
      <c r="N9" s="3"/>
      <c r="O9" s="35">
        <f t="shared" ref="O9:O32" si="0">G9-(SUM(H9:L9))</f>
        <v>0</v>
      </c>
      <c r="T9" s="46"/>
    </row>
    <row r="10" spans="1:20" x14ac:dyDescent="0.2">
      <c r="B10" s="24">
        <v>2</v>
      </c>
      <c r="C10" s="42">
        <f>IF(D10=" "," ",IF(D10="December",C9-1,C9))</f>
        <v>2019</v>
      </c>
      <c r="D10" s="40" t="str">
        <f>IF(D9="January","December",IF(D9="February","January",IF(D9="March","February",IF(D9="April","March",(IF(D9="May","April",IF(D9="June","May",IF(D9="July","June",IF(D9="August","July",IF(D9="September","August",IF(D9="October","September",IF(D9="November","October",IF(D9="December","November"," ")))))))))))))</f>
        <v>August</v>
      </c>
      <c r="E10" s="55"/>
      <c r="F10" s="55"/>
      <c r="G10" s="56"/>
      <c r="H10" s="60"/>
      <c r="I10" s="60"/>
      <c r="J10" s="60"/>
      <c r="K10" s="60"/>
      <c r="L10" s="60"/>
      <c r="M10" s="5"/>
      <c r="N10" s="3"/>
      <c r="O10" s="36">
        <f t="shared" si="0"/>
        <v>0</v>
      </c>
      <c r="T10" s="46"/>
    </row>
    <row r="11" spans="1:20" x14ac:dyDescent="0.2">
      <c r="B11" s="24">
        <v>3</v>
      </c>
      <c r="C11" s="42">
        <f t="shared" ref="C11:C20" si="1">IF(D11=" "," ",IF(D11="December",C10-1,C10))</f>
        <v>2019</v>
      </c>
      <c r="D11" s="40" t="str">
        <f t="shared" ref="D11:D20" si="2">IF(D10="January","December",IF(D10="February","January",IF(D10="March","February",IF(D10="April","March",(IF(D10="May","April",IF(D10="June","May",IF(D10="July","June",IF(D10="August","July",IF(D10="September","August",IF(D10="October","September",IF(D10="November","October",IF(D10="December","November"," ")))))))))))))</f>
        <v>July</v>
      </c>
      <c r="E11" s="55"/>
      <c r="F11" s="55"/>
      <c r="G11" s="56"/>
      <c r="H11" s="60"/>
      <c r="I11" s="60"/>
      <c r="J11" s="60"/>
      <c r="K11" s="60"/>
      <c r="L11" s="60"/>
      <c r="M11" s="5"/>
      <c r="N11" s="3"/>
      <c r="O11" s="36">
        <f t="shared" si="0"/>
        <v>0</v>
      </c>
      <c r="T11" s="46"/>
    </row>
    <row r="12" spans="1:20" x14ac:dyDescent="0.2">
      <c r="B12" s="24">
        <v>4</v>
      </c>
      <c r="C12" s="42">
        <f t="shared" si="1"/>
        <v>2019</v>
      </c>
      <c r="D12" s="40" t="str">
        <f t="shared" si="2"/>
        <v>June</v>
      </c>
      <c r="E12" s="55"/>
      <c r="F12" s="55"/>
      <c r="G12" s="56"/>
      <c r="H12" s="60"/>
      <c r="I12" s="60"/>
      <c r="J12" s="60"/>
      <c r="K12" s="60"/>
      <c r="L12" s="60"/>
      <c r="M12" s="5"/>
      <c r="N12" s="3"/>
      <c r="O12" s="36">
        <f t="shared" si="0"/>
        <v>0</v>
      </c>
      <c r="T12" s="46"/>
    </row>
    <row r="13" spans="1:20" x14ac:dyDescent="0.2">
      <c r="B13" s="24">
        <v>5</v>
      </c>
      <c r="C13" s="42">
        <f t="shared" si="1"/>
        <v>2019</v>
      </c>
      <c r="D13" s="40" t="str">
        <f t="shared" si="2"/>
        <v>May</v>
      </c>
      <c r="E13" s="55"/>
      <c r="F13" s="55"/>
      <c r="G13" s="56"/>
      <c r="H13" s="60"/>
      <c r="I13" s="60"/>
      <c r="J13" s="60"/>
      <c r="K13" s="60"/>
      <c r="L13" s="60"/>
      <c r="M13" s="5"/>
      <c r="N13" s="3"/>
      <c r="O13" s="36">
        <f t="shared" si="0"/>
        <v>0</v>
      </c>
      <c r="T13" s="46"/>
    </row>
    <row r="14" spans="1:20" x14ac:dyDescent="0.2">
      <c r="B14" s="24">
        <v>6</v>
      </c>
      <c r="C14" s="42">
        <f t="shared" si="1"/>
        <v>2019</v>
      </c>
      <c r="D14" s="40" t="str">
        <f t="shared" si="2"/>
        <v>April</v>
      </c>
      <c r="E14" s="55"/>
      <c r="F14" s="55"/>
      <c r="G14" s="56"/>
      <c r="H14" s="60"/>
      <c r="I14" s="60"/>
      <c r="J14" s="60"/>
      <c r="K14" s="60"/>
      <c r="L14" s="60"/>
      <c r="M14" s="5"/>
      <c r="N14" s="3"/>
      <c r="O14" s="36">
        <f t="shared" si="0"/>
        <v>0</v>
      </c>
      <c r="T14" s="46"/>
    </row>
    <row r="15" spans="1:20" x14ac:dyDescent="0.2">
      <c r="B15" s="24">
        <v>7</v>
      </c>
      <c r="C15" s="42">
        <f t="shared" si="1"/>
        <v>2019</v>
      </c>
      <c r="D15" s="40" t="str">
        <f t="shared" si="2"/>
        <v>March</v>
      </c>
      <c r="E15" s="55"/>
      <c r="F15" s="55"/>
      <c r="G15" s="56"/>
      <c r="H15" s="60"/>
      <c r="I15" s="60"/>
      <c r="J15" s="60"/>
      <c r="K15" s="60"/>
      <c r="L15" s="60"/>
      <c r="M15" s="5"/>
      <c r="N15" s="3"/>
      <c r="O15" s="36">
        <f t="shared" si="0"/>
        <v>0</v>
      </c>
      <c r="T15" s="46"/>
    </row>
    <row r="16" spans="1:20" x14ac:dyDescent="0.2">
      <c r="B16" s="24">
        <v>8</v>
      </c>
      <c r="C16" s="42">
        <f t="shared" si="1"/>
        <v>2019</v>
      </c>
      <c r="D16" s="40" t="str">
        <f t="shared" si="2"/>
        <v>February</v>
      </c>
      <c r="E16" s="55"/>
      <c r="F16" s="55"/>
      <c r="G16" s="56"/>
      <c r="H16" s="60"/>
      <c r="I16" s="60"/>
      <c r="J16" s="60"/>
      <c r="K16" s="60"/>
      <c r="L16" s="60"/>
      <c r="M16" s="5"/>
      <c r="N16" s="3"/>
      <c r="O16" s="36">
        <f t="shared" si="0"/>
        <v>0</v>
      </c>
      <c r="T16" s="46"/>
    </row>
    <row r="17" spans="2:20" x14ac:dyDescent="0.2">
      <c r="B17" s="24">
        <v>9</v>
      </c>
      <c r="C17" s="42">
        <f t="shared" si="1"/>
        <v>2019</v>
      </c>
      <c r="D17" s="40" t="str">
        <f t="shared" si="2"/>
        <v>January</v>
      </c>
      <c r="E17" s="55"/>
      <c r="F17" s="55"/>
      <c r="G17" s="56"/>
      <c r="H17" s="60"/>
      <c r="I17" s="60"/>
      <c r="J17" s="60"/>
      <c r="K17" s="60"/>
      <c r="L17" s="60"/>
      <c r="M17" s="5"/>
      <c r="N17" s="3"/>
      <c r="O17" s="36">
        <f t="shared" si="0"/>
        <v>0</v>
      </c>
      <c r="T17" s="46"/>
    </row>
    <row r="18" spans="2:20" x14ac:dyDescent="0.2">
      <c r="B18" s="24">
        <v>10</v>
      </c>
      <c r="C18" s="42">
        <f t="shared" si="1"/>
        <v>2018</v>
      </c>
      <c r="D18" s="40" t="str">
        <f t="shared" si="2"/>
        <v>December</v>
      </c>
      <c r="E18" s="55"/>
      <c r="F18" s="55"/>
      <c r="G18" s="56"/>
      <c r="H18" s="60"/>
      <c r="I18" s="60"/>
      <c r="J18" s="60"/>
      <c r="K18" s="60"/>
      <c r="L18" s="60"/>
      <c r="M18" s="5"/>
      <c r="N18" s="3"/>
      <c r="O18" s="36">
        <f t="shared" si="0"/>
        <v>0</v>
      </c>
      <c r="T18" s="46"/>
    </row>
    <row r="19" spans="2:20" x14ac:dyDescent="0.2">
      <c r="B19" s="24">
        <v>11</v>
      </c>
      <c r="C19" s="42">
        <f t="shared" si="1"/>
        <v>2018</v>
      </c>
      <c r="D19" s="40" t="str">
        <f t="shared" si="2"/>
        <v>November</v>
      </c>
      <c r="E19" s="55"/>
      <c r="F19" s="55"/>
      <c r="G19" s="56"/>
      <c r="H19" s="60"/>
      <c r="I19" s="60"/>
      <c r="J19" s="60"/>
      <c r="K19" s="60"/>
      <c r="L19" s="60"/>
      <c r="M19" s="5"/>
      <c r="N19" s="3"/>
      <c r="O19" s="36">
        <f t="shared" si="0"/>
        <v>0</v>
      </c>
      <c r="T19" s="46"/>
    </row>
    <row r="20" spans="2:20" x14ac:dyDescent="0.2">
      <c r="B20" s="24">
        <v>12</v>
      </c>
      <c r="C20" s="42">
        <f t="shared" si="1"/>
        <v>2018</v>
      </c>
      <c r="D20" s="40" t="str">
        <f t="shared" si="2"/>
        <v>October</v>
      </c>
      <c r="E20" s="55"/>
      <c r="F20" s="55"/>
      <c r="G20" s="56"/>
      <c r="H20" s="60"/>
      <c r="I20" s="60"/>
      <c r="J20" s="60"/>
      <c r="K20" s="60"/>
      <c r="L20" s="60"/>
      <c r="M20" s="5"/>
      <c r="N20" s="3"/>
      <c r="O20" s="36">
        <f t="shared" si="0"/>
        <v>0</v>
      </c>
      <c r="T20" s="46"/>
    </row>
    <row r="21" spans="2:20" x14ac:dyDescent="0.2">
      <c r="B21" s="24">
        <v>13</v>
      </c>
      <c r="C21" s="42">
        <f>IF(D21=" "," ",IF(D21="December",C20-1,C20))</f>
        <v>2018</v>
      </c>
      <c r="D21" s="40" t="str">
        <f>IF(D20="January","December",IF(D20="February","January",IF(D20="March","February",IF(D20="April","March",(IF(D20="May","April",IF(D20="June","May",IF(D20="July","June",IF(D20="August","July",IF(D20="September","August",IF(D20="October","September",IF(D20="November","October",IF(D20="December","November"," ")))))))))))))</f>
        <v>September</v>
      </c>
      <c r="E21" s="55"/>
      <c r="F21" s="55"/>
      <c r="G21" s="56"/>
      <c r="H21" s="60"/>
      <c r="I21" s="60"/>
      <c r="J21" s="60"/>
      <c r="K21" s="60"/>
      <c r="L21" s="60"/>
      <c r="M21" s="5"/>
      <c r="N21" s="3"/>
      <c r="O21" s="36">
        <f t="shared" si="0"/>
        <v>0</v>
      </c>
      <c r="T21" s="46"/>
    </row>
    <row r="22" spans="2:20" x14ac:dyDescent="0.2">
      <c r="B22" s="24">
        <v>14</v>
      </c>
      <c r="C22" s="42">
        <f t="shared" ref="C22:C32" si="3">IF(D22=" "," ",IF(D22="December",C21-1,C21))</f>
        <v>2018</v>
      </c>
      <c r="D22" s="40" t="str">
        <f t="shared" ref="D22:D32" si="4">IF(D21="January","December",IF(D21="February","January",IF(D21="March","February",IF(D21="April","March",(IF(D21="May","April",IF(D21="June","May",IF(D21="July","June",IF(D21="August","July",IF(D21="September","August",IF(D21="October","September",IF(D21="November","October",IF(D21="December","November"," ")))))))))))))</f>
        <v>August</v>
      </c>
      <c r="E22" s="55"/>
      <c r="F22" s="55"/>
      <c r="G22" s="56"/>
      <c r="H22" s="60"/>
      <c r="I22" s="60"/>
      <c r="J22" s="60"/>
      <c r="K22" s="60"/>
      <c r="L22" s="60"/>
      <c r="M22" s="5"/>
      <c r="N22" s="3"/>
      <c r="O22" s="36">
        <f t="shared" si="0"/>
        <v>0</v>
      </c>
      <c r="T22" s="46"/>
    </row>
    <row r="23" spans="2:20" x14ac:dyDescent="0.2">
      <c r="B23" s="24">
        <v>15</v>
      </c>
      <c r="C23" s="42">
        <f t="shared" si="3"/>
        <v>2018</v>
      </c>
      <c r="D23" s="40" t="str">
        <f t="shared" si="4"/>
        <v>July</v>
      </c>
      <c r="E23" s="55"/>
      <c r="F23" s="55"/>
      <c r="G23" s="56"/>
      <c r="H23" s="60"/>
      <c r="I23" s="60"/>
      <c r="J23" s="60"/>
      <c r="K23" s="60"/>
      <c r="L23" s="60"/>
      <c r="M23" s="5"/>
      <c r="N23" s="3"/>
      <c r="O23" s="36">
        <f t="shared" si="0"/>
        <v>0</v>
      </c>
      <c r="T23" s="46"/>
    </row>
    <row r="24" spans="2:20" x14ac:dyDescent="0.2">
      <c r="B24" s="24">
        <v>16</v>
      </c>
      <c r="C24" s="42">
        <f t="shared" si="3"/>
        <v>2018</v>
      </c>
      <c r="D24" s="40" t="str">
        <f t="shared" si="4"/>
        <v>June</v>
      </c>
      <c r="E24" s="55"/>
      <c r="F24" s="55"/>
      <c r="G24" s="56"/>
      <c r="H24" s="60"/>
      <c r="I24" s="60"/>
      <c r="J24" s="60"/>
      <c r="K24" s="60"/>
      <c r="L24" s="60"/>
      <c r="M24" s="5"/>
      <c r="N24" s="3"/>
      <c r="O24" s="36">
        <f t="shared" si="0"/>
        <v>0</v>
      </c>
      <c r="T24" s="46"/>
    </row>
    <row r="25" spans="2:20" x14ac:dyDescent="0.2">
      <c r="B25" s="24">
        <v>17</v>
      </c>
      <c r="C25" s="42">
        <f t="shared" si="3"/>
        <v>2018</v>
      </c>
      <c r="D25" s="40" t="str">
        <f t="shared" si="4"/>
        <v>May</v>
      </c>
      <c r="E25" s="55"/>
      <c r="F25" s="55"/>
      <c r="G25" s="56"/>
      <c r="H25" s="60"/>
      <c r="I25" s="60"/>
      <c r="J25" s="60"/>
      <c r="K25" s="60"/>
      <c r="L25" s="60"/>
      <c r="M25" s="5"/>
      <c r="N25" s="3"/>
      <c r="O25" s="36">
        <f t="shared" si="0"/>
        <v>0</v>
      </c>
      <c r="T25" s="46"/>
    </row>
    <row r="26" spans="2:20" x14ac:dyDescent="0.2">
      <c r="B26" s="24">
        <v>18</v>
      </c>
      <c r="C26" s="42">
        <f t="shared" si="3"/>
        <v>2018</v>
      </c>
      <c r="D26" s="40" t="str">
        <f t="shared" si="4"/>
        <v>April</v>
      </c>
      <c r="E26" s="55"/>
      <c r="F26" s="55"/>
      <c r="G26" s="56"/>
      <c r="H26" s="60"/>
      <c r="I26" s="60"/>
      <c r="J26" s="60"/>
      <c r="K26" s="60"/>
      <c r="L26" s="60"/>
      <c r="M26" s="5"/>
      <c r="N26" s="3"/>
      <c r="O26" s="36">
        <f t="shared" si="0"/>
        <v>0</v>
      </c>
      <c r="T26" s="46"/>
    </row>
    <row r="27" spans="2:20" x14ac:dyDescent="0.2">
      <c r="B27" s="24">
        <v>19</v>
      </c>
      <c r="C27" s="42">
        <f t="shared" si="3"/>
        <v>2018</v>
      </c>
      <c r="D27" s="40" t="str">
        <f t="shared" si="4"/>
        <v>March</v>
      </c>
      <c r="E27" s="55"/>
      <c r="F27" s="55"/>
      <c r="G27" s="56"/>
      <c r="H27" s="60"/>
      <c r="I27" s="60"/>
      <c r="J27" s="60"/>
      <c r="K27" s="60"/>
      <c r="L27" s="60"/>
      <c r="M27" s="5"/>
      <c r="N27" s="3"/>
      <c r="O27" s="36">
        <f t="shared" si="0"/>
        <v>0</v>
      </c>
      <c r="T27" s="46"/>
    </row>
    <row r="28" spans="2:20" x14ac:dyDescent="0.2">
      <c r="B28" s="24">
        <v>20</v>
      </c>
      <c r="C28" s="42">
        <f t="shared" si="3"/>
        <v>2018</v>
      </c>
      <c r="D28" s="40" t="str">
        <f t="shared" si="4"/>
        <v>February</v>
      </c>
      <c r="E28" s="55"/>
      <c r="F28" s="55"/>
      <c r="G28" s="56"/>
      <c r="H28" s="60"/>
      <c r="I28" s="60"/>
      <c r="J28" s="60"/>
      <c r="K28" s="60"/>
      <c r="L28" s="60"/>
      <c r="M28" s="5"/>
      <c r="N28" s="3"/>
      <c r="O28" s="36">
        <f t="shared" si="0"/>
        <v>0</v>
      </c>
      <c r="T28" s="46"/>
    </row>
    <row r="29" spans="2:20" x14ac:dyDescent="0.2">
      <c r="B29" s="24">
        <v>21</v>
      </c>
      <c r="C29" s="42">
        <f t="shared" si="3"/>
        <v>2018</v>
      </c>
      <c r="D29" s="40" t="str">
        <f t="shared" si="4"/>
        <v>January</v>
      </c>
      <c r="E29" s="55"/>
      <c r="F29" s="55"/>
      <c r="G29" s="56"/>
      <c r="H29" s="60"/>
      <c r="I29" s="60"/>
      <c r="J29" s="60"/>
      <c r="K29" s="60"/>
      <c r="L29" s="60"/>
      <c r="M29" s="5"/>
      <c r="N29" s="3"/>
      <c r="O29" s="36">
        <f t="shared" si="0"/>
        <v>0</v>
      </c>
      <c r="T29" s="46"/>
    </row>
    <row r="30" spans="2:20" x14ac:dyDescent="0.2">
      <c r="B30" s="24">
        <v>22</v>
      </c>
      <c r="C30" s="42">
        <f t="shared" si="3"/>
        <v>2017</v>
      </c>
      <c r="D30" s="40" t="str">
        <f t="shared" si="4"/>
        <v>December</v>
      </c>
      <c r="E30" s="55"/>
      <c r="F30" s="55"/>
      <c r="G30" s="56"/>
      <c r="H30" s="60"/>
      <c r="I30" s="60"/>
      <c r="J30" s="60"/>
      <c r="K30" s="60"/>
      <c r="L30" s="60"/>
      <c r="M30" s="5"/>
      <c r="N30" s="3"/>
      <c r="O30" s="36">
        <f t="shared" si="0"/>
        <v>0</v>
      </c>
      <c r="T30" s="46"/>
    </row>
    <row r="31" spans="2:20" ht="15" customHeight="1" x14ac:dyDescent="0.2">
      <c r="B31" s="24">
        <v>23</v>
      </c>
      <c r="C31" s="42">
        <f t="shared" si="3"/>
        <v>2017</v>
      </c>
      <c r="D31" s="40" t="str">
        <f t="shared" si="4"/>
        <v>November</v>
      </c>
      <c r="E31" s="55"/>
      <c r="F31" s="55"/>
      <c r="G31" s="56"/>
      <c r="H31" s="60"/>
      <c r="I31" s="60"/>
      <c r="J31" s="60"/>
      <c r="K31" s="60"/>
      <c r="L31" s="60"/>
      <c r="M31" s="5"/>
      <c r="N31" s="3"/>
      <c r="O31" s="36">
        <f t="shared" si="0"/>
        <v>0</v>
      </c>
      <c r="T31" s="46"/>
    </row>
    <row r="32" spans="2:20" ht="15.75" customHeight="1" thickBot="1" x14ac:dyDescent="0.25">
      <c r="B32" s="25">
        <v>24</v>
      </c>
      <c r="C32" s="43">
        <f t="shared" si="3"/>
        <v>2017</v>
      </c>
      <c r="D32" s="41" t="str">
        <f t="shared" si="4"/>
        <v>October</v>
      </c>
      <c r="E32" s="57"/>
      <c r="F32" s="57"/>
      <c r="G32" s="58"/>
      <c r="H32" s="61"/>
      <c r="I32" s="61"/>
      <c r="J32" s="61"/>
      <c r="K32" s="61"/>
      <c r="L32" s="61"/>
      <c r="M32" s="6"/>
      <c r="N32" s="3"/>
      <c r="O32" s="37">
        <f t="shared" si="0"/>
        <v>0</v>
      </c>
      <c r="T32" s="46"/>
    </row>
    <row r="33" spans="2:20" ht="15.75" customHeight="1" thickBot="1" x14ac:dyDescent="0.25">
      <c r="B33" s="26"/>
      <c r="C33" s="27"/>
      <c r="D33" s="26"/>
      <c r="E33" s="26"/>
      <c r="F33" s="26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"/>
      <c r="T33" s="28"/>
    </row>
    <row r="34" spans="2:20" ht="14.25" customHeight="1" x14ac:dyDescent="0.2">
      <c r="B34" s="79" t="s">
        <v>30</v>
      </c>
      <c r="C34" s="80"/>
      <c r="D34" s="80"/>
      <c r="E34" s="80"/>
      <c r="F34" s="80"/>
      <c r="G34" s="80"/>
      <c r="H34" s="81"/>
      <c r="I34" s="29"/>
      <c r="J34" s="79" t="s">
        <v>33</v>
      </c>
      <c r="K34" s="80"/>
      <c r="L34" s="80"/>
      <c r="M34" s="62" t="s">
        <v>13</v>
      </c>
      <c r="N34" s="63" t="s">
        <v>14</v>
      </c>
    </row>
    <row r="35" spans="2:20" ht="14.25" customHeight="1" x14ac:dyDescent="0.2">
      <c r="B35" s="99" t="s">
        <v>16</v>
      </c>
      <c r="C35" s="100"/>
      <c r="D35" s="100"/>
      <c r="E35" s="101"/>
      <c r="F35" s="102"/>
      <c r="G35" s="102"/>
      <c r="H35" s="103"/>
      <c r="J35" s="99" t="s">
        <v>31</v>
      </c>
      <c r="K35" s="100"/>
      <c r="L35" s="100"/>
      <c r="M35" s="38">
        <f>SUM(O9:O20)</f>
        <v>0</v>
      </c>
      <c r="N35" s="39">
        <f>M35/12</f>
        <v>0</v>
      </c>
      <c r="O35" s="1"/>
    </row>
    <row r="36" spans="2:20" ht="15" thickBot="1" x14ac:dyDescent="0.25">
      <c r="B36" s="99" t="s">
        <v>22</v>
      </c>
      <c r="C36" s="100"/>
      <c r="D36" s="100"/>
      <c r="E36" s="101"/>
      <c r="F36" s="102"/>
      <c r="G36" s="102"/>
      <c r="H36" s="103"/>
      <c r="J36" s="70" t="s">
        <v>32</v>
      </c>
      <c r="K36" s="71"/>
      <c r="L36" s="71"/>
      <c r="M36" s="64">
        <f>IF(E7="12 Months","NA",SUM(O9:O32))</f>
        <v>0</v>
      </c>
      <c r="N36" s="65">
        <f>IF(E7="12 Months","NA",M36/24)</f>
        <v>0</v>
      </c>
    </row>
    <row r="37" spans="2:20" x14ac:dyDescent="0.2">
      <c r="B37" s="99" t="s">
        <v>23</v>
      </c>
      <c r="C37" s="100"/>
      <c r="D37" s="100"/>
      <c r="E37" s="101"/>
      <c r="F37" s="102"/>
      <c r="G37" s="102"/>
      <c r="H37" s="103"/>
      <c r="J37" s="50"/>
      <c r="K37" s="50"/>
      <c r="L37" s="50"/>
      <c r="M37" s="50"/>
      <c r="N37" s="50"/>
    </row>
    <row r="38" spans="2:20" ht="15" customHeight="1" thickBot="1" x14ac:dyDescent="0.25">
      <c r="B38" s="99" t="s">
        <v>17</v>
      </c>
      <c r="C38" s="100"/>
      <c r="D38" s="100"/>
      <c r="E38" s="101"/>
      <c r="F38" s="102"/>
      <c r="G38" s="102"/>
      <c r="H38" s="103"/>
    </row>
    <row r="39" spans="2:20" ht="14.25" customHeight="1" x14ac:dyDescent="0.2">
      <c r="B39" s="99" t="s">
        <v>18</v>
      </c>
      <c r="C39" s="100"/>
      <c r="D39" s="100"/>
      <c r="E39" s="101"/>
      <c r="F39" s="102"/>
      <c r="G39" s="102"/>
      <c r="H39" s="103"/>
      <c r="J39" s="104" t="s">
        <v>21</v>
      </c>
      <c r="K39" s="105"/>
      <c r="L39" s="105"/>
      <c r="M39" s="97">
        <f>IFERROR(IF(M40&lt;-24.99%,"Loan Ineligible due to declining income", IF(OR(SUM($M$9:$M$20)&gt;5, AND(SUM($M$9:$M$20)&lt;=5,SUM($M$9:$M$20)&gt;3,SUM(M9:M11)&gt;0), AND(SUM($M$9:$M$20)&lt;=3, SUM(M9:M10)&gt;1)), "Loan Exceeds NSF Criteria", MIN(N35, N36))),0)</f>
        <v>0</v>
      </c>
      <c r="N39" s="98"/>
      <c r="O39" s="30"/>
    </row>
    <row r="40" spans="2:20" ht="15.75" customHeight="1" thickBot="1" x14ac:dyDescent="0.25">
      <c r="B40" s="70" t="s">
        <v>24</v>
      </c>
      <c r="C40" s="71"/>
      <c r="D40" s="71"/>
      <c r="E40" s="72"/>
      <c r="F40" s="73"/>
      <c r="G40" s="73"/>
      <c r="H40" s="74"/>
      <c r="J40" s="75" t="s">
        <v>20</v>
      </c>
      <c r="K40" s="76"/>
      <c r="L40" s="76"/>
      <c r="M40" s="77">
        <f>IF(E7="12 Months","NA",IFERROR((SUM(O9:O20)/SUM(O21:O32))-1,0))</f>
        <v>0</v>
      </c>
      <c r="N40" s="78"/>
      <c r="O40" s="31"/>
      <c r="T40" s="46"/>
    </row>
    <row r="41" spans="2:20" ht="15" thickBot="1" x14ac:dyDescent="0.25">
      <c r="C41" s="3"/>
      <c r="D41" s="1"/>
      <c r="E41" s="1"/>
      <c r="F41" s="1"/>
      <c r="G41" s="1"/>
      <c r="T41" s="46"/>
    </row>
    <row r="42" spans="2:20" ht="15" customHeight="1" x14ac:dyDescent="0.2">
      <c r="B42" s="79" t="s">
        <v>37</v>
      </c>
      <c r="C42" s="80"/>
      <c r="D42" s="80"/>
      <c r="E42" s="80"/>
      <c r="F42" s="80"/>
      <c r="G42" s="80"/>
      <c r="H42" s="81"/>
      <c r="J42" s="85" t="s">
        <v>44</v>
      </c>
      <c r="K42" s="86"/>
      <c r="L42" s="86"/>
      <c r="M42" s="86"/>
      <c r="N42" s="86"/>
      <c r="O42" s="87"/>
      <c r="P42" s="51"/>
      <c r="T42" s="46"/>
    </row>
    <row r="43" spans="2:20" ht="15" customHeight="1" x14ac:dyDescent="0.2">
      <c r="B43" s="82" t="s">
        <v>38</v>
      </c>
      <c r="C43" s="83"/>
      <c r="D43" s="83"/>
      <c r="E43" s="83"/>
      <c r="F43" s="83"/>
      <c r="G43" s="83"/>
      <c r="H43" s="84"/>
      <c r="J43" s="88"/>
      <c r="K43" s="89"/>
      <c r="L43" s="89"/>
      <c r="M43" s="89"/>
      <c r="N43" s="89"/>
      <c r="O43" s="90"/>
      <c r="P43" s="52"/>
      <c r="Q43" s="50"/>
      <c r="R43" s="50"/>
      <c r="S43" s="50"/>
      <c r="T43" s="50"/>
    </row>
    <row r="44" spans="2:20" ht="15" customHeight="1" thickBot="1" x14ac:dyDescent="0.25">
      <c r="B44" s="66" t="s">
        <v>47</v>
      </c>
      <c r="C44" s="67"/>
      <c r="D44" s="67"/>
      <c r="E44" s="67"/>
      <c r="F44" s="67"/>
      <c r="G44" s="67"/>
      <c r="H44" s="68"/>
      <c r="J44" s="91"/>
      <c r="K44" s="92"/>
      <c r="L44" s="92"/>
      <c r="M44" s="92"/>
      <c r="N44" s="92"/>
      <c r="O44" s="93"/>
      <c r="P44" s="52"/>
      <c r="Q44" s="50"/>
      <c r="R44" s="50"/>
      <c r="S44" s="50"/>
      <c r="T44" s="50"/>
    </row>
    <row r="45" spans="2:20" ht="15" customHeight="1" x14ac:dyDescent="0.2">
      <c r="B45" s="49"/>
      <c r="C45" s="49"/>
      <c r="D45" s="49"/>
      <c r="E45" s="49"/>
      <c r="F45" s="49"/>
      <c r="J45" s="91"/>
      <c r="K45" s="92"/>
      <c r="L45" s="92"/>
      <c r="M45" s="92"/>
      <c r="N45" s="92"/>
      <c r="O45" s="93"/>
      <c r="P45" s="50"/>
      <c r="Q45" s="50"/>
      <c r="R45" s="50"/>
      <c r="S45" s="50"/>
      <c r="T45" s="50"/>
    </row>
    <row r="46" spans="2:20" ht="14.25" customHeight="1" x14ac:dyDescent="0.2">
      <c r="B46" s="32" t="s">
        <v>40</v>
      </c>
      <c r="J46" s="91"/>
      <c r="K46" s="92"/>
      <c r="L46" s="92"/>
      <c r="M46" s="92"/>
      <c r="N46" s="92"/>
      <c r="O46" s="93"/>
      <c r="P46" s="50"/>
      <c r="Q46" s="50"/>
      <c r="R46" s="50"/>
      <c r="S46" s="50"/>
    </row>
    <row r="47" spans="2:20" ht="15" customHeight="1" thickBot="1" x14ac:dyDescent="0.25">
      <c r="B47" s="32" t="s">
        <v>45</v>
      </c>
      <c r="J47" s="94"/>
      <c r="K47" s="95"/>
      <c r="L47" s="95"/>
      <c r="M47" s="95"/>
      <c r="N47" s="95"/>
      <c r="O47" s="96"/>
      <c r="P47" s="50"/>
      <c r="Q47" s="50"/>
      <c r="R47" s="50"/>
      <c r="S47" s="50"/>
      <c r="T47" s="50"/>
    </row>
    <row r="48" spans="2:20" x14ac:dyDescent="0.2">
      <c r="B48" s="46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2:20" x14ac:dyDescent="0.2">
      <c r="B49" s="46"/>
      <c r="M49" s="50"/>
    </row>
    <row r="50" spans="2:20" x14ac:dyDescent="0.2">
      <c r="B50" s="46"/>
      <c r="H50" s="33"/>
    </row>
    <row r="51" spans="2:20" x14ac:dyDescent="0.2"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61" spans="2:20" x14ac:dyDescent="0.2">
      <c r="J61" s="17"/>
      <c r="K61" s="17"/>
      <c r="L61" s="17"/>
      <c r="M61" s="17"/>
      <c r="N61" s="17"/>
    </row>
    <row r="65" spans="10:15" x14ac:dyDescent="0.2">
      <c r="J65" s="34"/>
      <c r="K65" s="34"/>
      <c r="L65" s="34"/>
      <c r="M65" s="34"/>
      <c r="N65" s="34"/>
      <c r="O65" s="34"/>
    </row>
    <row r="68" spans="10:15" x14ac:dyDescent="0.2">
      <c r="J68" s="45"/>
      <c r="K68" s="45"/>
      <c r="L68" s="45"/>
      <c r="M68" s="45"/>
      <c r="N68" s="45"/>
      <c r="O68" s="45"/>
    </row>
    <row r="69" spans="10:15" x14ac:dyDescent="0.2">
      <c r="J69" s="45"/>
      <c r="K69" s="45"/>
      <c r="L69" s="45"/>
      <c r="M69" s="45"/>
      <c r="N69" s="45"/>
      <c r="O69" s="45"/>
    </row>
    <row r="70" spans="10:15" x14ac:dyDescent="0.2">
      <c r="J70" s="45"/>
      <c r="K70" s="45"/>
      <c r="L70" s="45"/>
      <c r="M70" s="45"/>
      <c r="N70" s="45"/>
      <c r="O70" s="45"/>
    </row>
    <row r="71" spans="10:15" x14ac:dyDescent="0.2">
      <c r="J71" s="45"/>
    </row>
    <row r="73" spans="10:15" x14ac:dyDescent="0.2">
      <c r="N73" s="1"/>
    </row>
    <row r="75" spans="10:15" x14ac:dyDescent="0.2">
      <c r="K75" s="45"/>
      <c r="L75" s="45"/>
      <c r="M75" s="45"/>
      <c r="N75" s="1"/>
    </row>
    <row r="76" spans="10:15" x14ac:dyDescent="0.2">
      <c r="K76" s="45"/>
      <c r="L76" s="45"/>
      <c r="M76" s="45"/>
      <c r="N76" s="1"/>
    </row>
  </sheetData>
  <sheetProtection selectLockedCells="1"/>
  <mergeCells count="29">
    <mergeCell ref="B35:D35"/>
    <mergeCell ref="E35:H35"/>
    <mergeCell ref="J35:L35"/>
    <mergeCell ref="A3:T3"/>
    <mergeCell ref="B7:D7"/>
    <mergeCell ref="H8:L8"/>
    <mergeCell ref="B34:H34"/>
    <mergeCell ref="J34:L34"/>
    <mergeCell ref="M39:N39"/>
    <mergeCell ref="B36:D36"/>
    <mergeCell ref="E36:H36"/>
    <mergeCell ref="J36:L36"/>
    <mergeCell ref="B37:D37"/>
    <mergeCell ref="E37:H37"/>
    <mergeCell ref="B38:D38"/>
    <mergeCell ref="E38:H38"/>
    <mergeCell ref="B39:D39"/>
    <mergeCell ref="E39:H39"/>
    <mergeCell ref="J39:L39"/>
    <mergeCell ref="B44:H44"/>
    <mergeCell ref="I51:T51"/>
    <mergeCell ref="B40:D40"/>
    <mergeCell ref="E40:H40"/>
    <mergeCell ref="J40:L40"/>
    <mergeCell ref="M40:N40"/>
    <mergeCell ref="B42:H42"/>
    <mergeCell ref="B43:H43"/>
    <mergeCell ref="J42:O42"/>
    <mergeCell ref="J43:O47"/>
  </mergeCells>
  <conditionalFormatting sqref="M40">
    <cfRule type="cellIs" dxfId="3" priority="3" operator="lessThan">
      <formula>-0.25</formula>
    </cfRule>
    <cfRule type="cellIs" dxfId="2" priority="4" operator="lessThan">
      <formula>-0.2499</formula>
    </cfRule>
  </conditionalFormatting>
  <conditionalFormatting sqref="M39">
    <cfRule type="cellIs" dxfId="1" priority="2" operator="equal">
      <formula>"Loan Ineligible due to declining income"</formula>
    </cfRule>
  </conditionalFormatting>
  <conditionalFormatting sqref="E9:E31">
    <cfRule type="expression" dxfId="0" priority="1">
      <formula>E9&lt;&gt;F10</formula>
    </cfRule>
  </conditionalFormatting>
  <pageMargins left="0.7" right="0.7" top="0.75" bottom="0.5" header="0.3" footer="0.3"/>
  <pageSetup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Lookup!#REF!</xm:f>
          </x14:formula1>
          <xm:sqref>B41</xm:sqref>
        </x14:dataValidation>
        <x14:dataValidation type="list" allowBlank="1" showInputMessage="1" showErrorMessage="1" xr:uid="{00000000-0002-0000-0100-000001000000}">
          <x14:formula1>
            <xm:f>Lookup!$A$2:$A$13</xm:f>
          </x14:formula1>
          <xm:sqref>D9</xm:sqref>
        </x14:dataValidation>
        <x14:dataValidation type="list" allowBlank="1" showInputMessage="1" showErrorMessage="1" xr:uid="{00000000-0002-0000-0100-000002000000}">
          <x14:formula1>
            <xm:f>Lookup!$D$2:$D$3</xm:f>
          </x14:formula1>
          <xm:sqref>E7</xm:sqref>
        </x14:dataValidation>
        <x14:dataValidation type="list" allowBlank="1" showInputMessage="1" showErrorMessage="1" xr:uid="{00000000-0002-0000-0100-000003000000}">
          <x14:formula1>
            <xm:f>Lookup!$B$2:$B$6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13"/>
  <sheetViews>
    <sheetView workbookViewId="0">
      <selection activeCell="B11" sqref="B11"/>
    </sheetView>
  </sheetViews>
  <sheetFormatPr defaultRowHeight="14.25" x14ac:dyDescent="0.2"/>
  <cols>
    <col min="1" max="1" width="18.5703125" style="4" customWidth="1"/>
    <col min="2" max="3" width="9.140625" style="4"/>
    <col min="4" max="4" width="13.7109375" style="4" bestFit="1" customWidth="1"/>
    <col min="5" max="16384" width="9.140625" style="4"/>
  </cols>
  <sheetData>
    <row r="1" spans="1:4" x14ac:dyDescent="0.2">
      <c r="A1" s="4" t="s">
        <v>35</v>
      </c>
      <c r="B1" s="4" t="s">
        <v>34</v>
      </c>
      <c r="D1" s="4" t="s">
        <v>36</v>
      </c>
    </row>
    <row r="2" spans="1:4" x14ac:dyDescent="0.2">
      <c r="A2" s="4" t="s">
        <v>15</v>
      </c>
      <c r="B2" s="4">
        <v>2015</v>
      </c>
      <c r="D2" s="4" t="s">
        <v>25</v>
      </c>
    </row>
    <row r="3" spans="1:4" x14ac:dyDescent="0.2">
      <c r="A3" s="4" t="s">
        <v>19</v>
      </c>
      <c r="B3" s="4">
        <v>2016</v>
      </c>
      <c r="D3" s="4" t="s">
        <v>26</v>
      </c>
    </row>
    <row r="4" spans="1:4" x14ac:dyDescent="0.2">
      <c r="A4" s="4" t="s">
        <v>3</v>
      </c>
      <c r="B4" s="4">
        <v>2017</v>
      </c>
    </row>
    <row r="5" spans="1:4" x14ac:dyDescent="0.2">
      <c r="A5" s="4" t="s">
        <v>2</v>
      </c>
      <c r="B5" s="4">
        <v>2018</v>
      </c>
    </row>
    <row r="6" spans="1:4" x14ac:dyDescent="0.2">
      <c r="A6" s="4" t="s">
        <v>11</v>
      </c>
      <c r="B6" s="4">
        <v>2019</v>
      </c>
    </row>
    <row r="7" spans="1:4" x14ac:dyDescent="0.2">
      <c r="A7" s="4" t="s">
        <v>10</v>
      </c>
    </row>
    <row r="8" spans="1:4" x14ac:dyDescent="0.2">
      <c r="A8" s="4" t="s">
        <v>9</v>
      </c>
    </row>
    <row r="9" spans="1:4" x14ac:dyDescent="0.2">
      <c r="A9" s="4" t="s">
        <v>8</v>
      </c>
    </row>
    <row r="10" spans="1:4" x14ac:dyDescent="0.2">
      <c r="A10" s="4" t="s">
        <v>7</v>
      </c>
    </row>
    <row r="11" spans="1:4" x14ac:dyDescent="0.2">
      <c r="A11" s="4" t="s">
        <v>6</v>
      </c>
    </row>
    <row r="12" spans="1:4" x14ac:dyDescent="0.2">
      <c r="A12" s="4" t="s">
        <v>5</v>
      </c>
    </row>
    <row r="13" spans="1:4" x14ac:dyDescent="0.2">
      <c r="A13" s="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Loan Officer Worksheet</vt:lpstr>
      <vt:lpstr>Lookup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Anne Nguyen</cp:lastModifiedBy>
  <cp:lastPrinted>2016-10-21T15:44:35Z</cp:lastPrinted>
  <dcterms:created xsi:type="dcterms:W3CDTF">2015-04-13T15:57:35Z</dcterms:created>
  <dcterms:modified xsi:type="dcterms:W3CDTF">2019-07-25T16:01:26Z</dcterms:modified>
</cp:coreProperties>
</file>